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<sst xmlns="http://schemas.openxmlformats.org/spreadsheetml/2006/main" count="9763" uniqueCount="71">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</sst>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2066193.8534278958</c:v>
                </c:pt>
                <c:pt idx="1">
                  <c:v>2091100.9645390071</c:v>
                </c:pt>
                <c:pt idx="2">
                  <c:v>2182033.0969267143</c:v>
                </c:pt>
                <c:pt idx="3">
                  <c:v>2146572.1040189127</c:v>
                </c:pt>
                <c:pt idx="4">
                  <c:v>2240196.0784313725</c:v>
                </c:pt>
                <c:pt idx="5">
                  <c:v>1926470.5882352942</c:v>
                </c:pt>
                <c:pt idx="6">
                  <c:v>1928921.5686274511</c:v>
                </c:pt>
                <c:pt idx="7">
                  <c:v>1776960.7843137253</c:v>
                </c:pt>
                <c:pt idx="8">
                  <c:v>2678571.4285714286</c:v>
                </c:pt>
                <c:pt idx="9">
                  <c:v>2452380.9523809524</c:v>
                </c:pt>
                <c:pt idx="10">
                  <c:v>2428571.4285714286</c:v>
                </c:pt>
                <c:pt idx="11">
                  <c:v>2126190.4761904762</c:v>
                </c:pt>
                <c:pt idx="12">
                  <c:v>2088888.8888888888</c:v>
                </c:pt>
                <c:pt idx="13">
                  <c:v>2416666.6666666665</c:v>
                </c:pt>
                <c:pt idx="14">
                  <c:v>2409259.2592592593</c:v>
                </c:pt>
                <c:pt idx="15">
                  <c:v>2650000</c:v>
                </c:pt>
                <c:pt idx="16">
                  <c:v>2534259.2592592593</c:v>
                </c:pt>
                <c:pt idx="17">
                  <c:v>2847222.222222222</c:v>
                </c:pt>
                <c:pt idx="18">
                  <c:v>2604166.6666666665</c:v>
                </c:pt>
                <c:pt idx="19">
                  <c:v>2046296.2962962964</c:v>
                </c:pt>
                <c:pt idx="20">
                  <c:v>2443693.6936936937</c:v>
                </c:pt>
                <c:pt idx="21">
                  <c:v>2484234.2342342343</c:v>
                </c:pt>
                <c:pt idx="22">
                  <c:v>3333333.333333333</c:v>
                </c:pt>
                <c:pt idx="23">
                  <c:v>3108108.1081081079</c:v>
                </c:pt>
                <c:pt idx="24">
                  <c:v>4027777.777777778</c:v>
                </c:pt>
                <c:pt idx="25">
                  <c:v>4130773.8095238097</c:v>
                </c:pt>
                <c:pt idx="26">
                  <c:v>3875000</c:v>
                </c:pt>
                <c:pt idx="27">
                  <c:v>4205882.3529411769</c:v>
                </c:pt>
                <c:pt idx="28">
                  <c:v>4166666.666666667</c:v>
                </c:pt>
                <c:pt idx="29">
                  <c:v>4318264.0809523808</c:v>
                </c:pt>
                <c:pt idx="30">
                  <c:v>4291987.17948718</c:v>
                </c:pt>
                <c:pt idx="31">
                  <c:v>4053452.1158129177</c:v>
                </c:pt>
                <c:pt idx="32">
                  <c:v>4000000</c:v>
                </c:pt>
                <c:pt idx="33">
                  <c:v>4433077.5788576296</c:v>
                </c:pt>
                <c:pt idx="34">
                  <c:v>4428571</c:v>
                </c:pt>
                <c:pt idx="35">
                  <c:v>4944324</c:v>
                </c:pt>
                <c:pt idx="36">
                  <c:v>5206349</c:v>
                </c:pt>
                <c:pt idx="37">
                  <c:v>5119048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2</v>
      </c>
      <c r="D5">
        <f>+VLOOKUP(Tablero!K9,Codigos!$B$2:$C$33,2,0)</f>
        <v>5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2252010I</v>
      </c>
      <c r="C9" t="str">
        <f t="shared" ref="C9:K12" si="0">+$B$5&amp;$C$5&amp;$D$5&amp;C$8&amp;$A9</f>
        <v>2252011I</v>
      </c>
      <c r="D9" t="str">
        <f t="shared" si="0"/>
        <v>2252012I</v>
      </c>
      <c r="E9" t="str">
        <f t="shared" si="0"/>
        <v>2252013I</v>
      </c>
      <c r="F9" t="str">
        <f t="shared" si="0"/>
        <v>2252014I</v>
      </c>
      <c r="G9" t="str">
        <f t="shared" si="0"/>
        <v>2252015I</v>
      </c>
      <c r="H9" t="str">
        <f t="shared" si="0"/>
        <v>2252016I</v>
      </c>
      <c r="I9" t="str">
        <f t="shared" si="0"/>
        <v>2252017I</v>
      </c>
      <c r="J9" t="str">
        <f t="shared" si="0"/>
        <v>2252018I</v>
      </c>
      <c r="K9" t="str">
        <f t="shared" si="0"/>
        <v>2252019I</v>
      </c>
    </row>
    <row r="10" spans="1:11" x14ac:dyDescent="0.25">
      <c r="A10" t="s">
        <v>9</v>
      </c>
      <c r="B10" t="str">
        <f t="shared" ref="B10:B12" si="1">+$B$5&amp;$C$5&amp;$D$5&amp;B$8&amp;$A10</f>
        <v>2252010II</v>
      </c>
      <c r="C10" t="str">
        <f t="shared" si="0"/>
        <v>2252011II</v>
      </c>
      <c r="D10" t="str">
        <f t="shared" si="0"/>
        <v>2252012II</v>
      </c>
      <c r="E10" t="str">
        <f t="shared" si="0"/>
        <v>2252013II</v>
      </c>
      <c r="F10" t="str">
        <f t="shared" si="0"/>
        <v>2252014II</v>
      </c>
      <c r="G10" t="str">
        <f t="shared" si="0"/>
        <v>2252015II</v>
      </c>
      <c r="H10" t="str">
        <f t="shared" si="0"/>
        <v>2252016II</v>
      </c>
      <c r="I10" t="str">
        <f t="shared" si="0"/>
        <v>2252017II</v>
      </c>
      <c r="J10" t="str">
        <f t="shared" si="0"/>
        <v>2252018II</v>
      </c>
      <c r="K10" t="str">
        <f t="shared" si="0"/>
        <v>2252019II</v>
      </c>
    </row>
    <row r="11" spans="1:11" x14ac:dyDescent="0.25">
      <c r="A11" t="s">
        <v>10</v>
      </c>
      <c r="B11" t="str">
        <f t="shared" si="1"/>
        <v>2252010III</v>
      </c>
      <c r="C11" t="str">
        <f t="shared" si="0"/>
        <v>2252011III</v>
      </c>
      <c r="D11" t="str">
        <f t="shared" si="0"/>
        <v>2252012III</v>
      </c>
      <c r="E11" t="str">
        <f t="shared" si="0"/>
        <v>2252013III</v>
      </c>
      <c r="F11" t="str">
        <f t="shared" si="0"/>
        <v>2252014III</v>
      </c>
      <c r="G11" t="str">
        <f t="shared" si="0"/>
        <v>2252015III</v>
      </c>
      <c r="H11" t="str">
        <f t="shared" si="0"/>
        <v>2252016III</v>
      </c>
      <c r="I11" t="str">
        <f t="shared" si="0"/>
        <v>2252017III</v>
      </c>
      <c r="J11" t="str">
        <f t="shared" si="0"/>
        <v>2252018III</v>
      </c>
      <c r="K11" t="str">
        <f t="shared" si="0"/>
        <v>2252019III</v>
      </c>
    </row>
    <row r="12" spans="1:11" x14ac:dyDescent="0.25">
      <c r="A12" t="s">
        <v>11</v>
      </c>
      <c r="B12" t="str">
        <f t="shared" si="1"/>
        <v>2252010IV</v>
      </c>
      <c r="C12" t="str">
        <f t="shared" si="0"/>
        <v>2252011IV</v>
      </c>
      <c r="D12" t="str">
        <f t="shared" si="0"/>
        <v>2252012IV</v>
      </c>
      <c r="E12" t="str">
        <f t="shared" si="0"/>
        <v>2252013IV</v>
      </c>
      <c r="F12" t="str">
        <f t="shared" si="0"/>
        <v>2252014IV</v>
      </c>
      <c r="G12" t="str">
        <f t="shared" si="0"/>
        <v>2252015IV</v>
      </c>
      <c r="H12" t="str">
        <f t="shared" si="0"/>
        <v>2252016IV</v>
      </c>
      <c r="I12" t="str">
        <f t="shared" si="0"/>
        <v>2252017IV</v>
      </c>
      <c r="J12" t="str">
        <f t="shared" si="0"/>
        <v>2252018IV</v>
      </c>
      <c r="K12" t="str">
        <f t="shared" si="0"/>
        <v>2252019IV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2066193.8534278958</v>
      </c>
      <c r="C17" s="15">
        <f>+IFERROR(VLOOKUP(C9,Base!$D:$J,7,0),"-")</f>
        <v>2240196.0784313725</v>
      </c>
      <c r="D17" s="15">
        <f>+IFERROR(VLOOKUP(D9,Base!$D:$J,7,0),"-")</f>
        <v>2678571.4285714286</v>
      </c>
      <c r="E17" s="15">
        <f>+IFERROR(VLOOKUP(E9,Base!$D:$J,7,0),"-")</f>
        <v>2088888.8888888888</v>
      </c>
      <c r="F17" s="15">
        <f>+IFERROR(VLOOKUP(F9,Base!$D:$J,7,0),"-")</f>
        <v>2534259.2592592593</v>
      </c>
      <c r="G17" s="15">
        <f>+IFERROR(VLOOKUP(G9,Base!$D:$J,7,0),"-")</f>
        <v>2443693.6936936937</v>
      </c>
      <c r="H17" s="15">
        <f>+IFERROR(VLOOKUP(H9,Base!$D:$J,7,0),"-")</f>
        <v>4027777.777777778</v>
      </c>
      <c r="I17" s="15">
        <f>+IFERROR(VLOOKUP(I9,Base!$D:$J,7,0),"-")</f>
        <v>4166666.666666667</v>
      </c>
      <c r="J17" s="15">
        <f>+IFERROR(VLOOKUP(J9,Base!$D:$J,7,0),"-")</f>
        <v>4000000</v>
      </c>
      <c r="K17" s="15">
        <f>+IFERROR(VLOOKUP(K9,Base!$D:$J,7,0),"-")</f>
        <v>5206349</v>
      </c>
    </row>
    <row r="18" spans="1:11" x14ac:dyDescent="0.25">
      <c r="A18" t="s">
        <v>9</v>
      </c>
      <c r="B18" s="15">
        <f>+IFERROR(VLOOKUP(B10,Base!$D:$J,7,0),"-")</f>
        <v>2091100.9645390071</v>
      </c>
      <c r="C18" s="15">
        <f>+IFERROR(VLOOKUP(C10,Base!$D:$J,7,0),"-")</f>
        <v>1926470.5882352942</v>
      </c>
      <c r="D18" s="15">
        <f>+IFERROR(VLOOKUP(D10,Base!$D:$J,7,0),"-")</f>
        <v>2452380.9523809524</v>
      </c>
      <c r="E18" s="15">
        <f>+IFERROR(VLOOKUP(E10,Base!$D:$J,7,0),"-")</f>
        <v>2416666.6666666665</v>
      </c>
      <c r="F18" s="15">
        <f>+IFERROR(VLOOKUP(F10,Base!$D:$J,7,0),"-")</f>
        <v>2847222.222222222</v>
      </c>
      <c r="G18" s="15">
        <f>+IFERROR(VLOOKUP(G10,Base!$D:$J,7,0),"-")</f>
        <v>2484234.2342342343</v>
      </c>
      <c r="H18" s="15">
        <f>+IFERROR(VLOOKUP(H10,Base!$D:$J,7,0),"-")</f>
        <v>4130773.8095238097</v>
      </c>
      <c r="I18" s="15">
        <f>+IFERROR(VLOOKUP(I10,Base!$D:$J,7,0),"-")</f>
        <v>4318264.0809523808</v>
      </c>
      <c r="J18" s="15">
        <f>+IFERROR(VLOOKUP(J10,Base!$D:$J,7,0),"-")</f>
        <v>4433077.5788576296</v>
      </c>
      <c r="K18" s="15">
        <f>+IFERROR(VLOOKUP(K10,Base!$D:$J,7,0),"-")</f>
        <v>5119048</v>
      </c>
    </row>
    <row r="19" spans="1:11" x14ac:dyDescent="0.25">
      <c r="A19" t="s">
        <v>10</v>
      </c>
      <c r="B19" s="15">
        <f>+IFERROR(VLOOKUP(B11,Base!$D:$J,7,0),"-")</f>
        <v>2182033.0969267143</v>
      </c>
      <c r="C19" s="15">
        <f>+IFERROR(VLOOKUP(C11,Base!$D:$J,7,0),"-")</f>
        <v>1928921.5686274511</v>
      </c>
      <c r="D19" s="15">
        <f>+IFERROR(VLOOKUP(D11,Base!$D:$J,7,0),"-")</f>
        <v>2428571.4285714286</v>
      </c>
      <c r="E19" s="15">
        <f>+IFERROR(VLOOKUP(E11,Base!$D:$J,7,0),"-")</f>
        <v>2409259.2592592593</v>
      </c>
      <c r="F19" s="15">
        <f>+IFERROR(VLOOKUP(F11,Base!$D:$J,7,0),"-")</f>
        <v>2604166.6666666665</v>
      </c>
      <c r="G19" s="15">
        <f>+IFERROR(VLOOKUP(G11,Base!$D:$J,7,0),"-")</f>
        <v>3333333.333333333</v>
      </c>
      <c r="H19" s="15">
        <f>+IFERROR(VLOOKUP(H11,Base!$D:$J,7,0),"-")</f>
        <v>3875000</v>
      </c>
      <c r="I19" s="15">
        <f>+IFERROR(VLOOKUP(I11,Base!$D:$J,7,0),"-")</f>
        <v>4291987.17948718</v>
      </c>
      <c r="J19" s="15">
        <f>+IFERROR(VLOOKUP(J11,Base!$D:$J,7,0),"-")</f>
        <v>4428571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2146572.1040189127</v>
      </c>
      <c r="C20" s="15">
        <f>+IFERROR(VLOOKUP(C12,Base!$D:$J,7,0),"-")</f>
        <v>1776960.7843137253</v>
      </c>
      <c r="D20" s="15">
        <f>+IFERROR(VLOOKUP(D12,Base!$D:$J,7,0),"-")</f>
        <v>2126190.4761904762</v>
      </c>
      <c r="E20" s="15">
        <f>+IFERROR(VLOOKUP(E12,Base!$D:$J,7,0),"-")</f>
        <v>2650000</v>
      </c>
      <c r="F20" s="15">
        <f>+IFERROR(VLOOKUP(F12,Base!$D:$J,7,0),"-")</f>
        <v>2046296.2962962964</v>
      </c>
      <c r="G20" s="15">
        <f>+IFERROR(VLOOKUP(G12,Base!$D:$J,7,0),"-")</f>
        <v>3108108.1081081079</v>
      </c>
      <c r="H20" s="15">
        <f>+IFERROR(VLOOKUP(H12,Base!$D:$J,7,0),"-")</f>
        <v>4205882.3529411769</v>
      </c>
      <c r="I20" s="15">
        <f>+IFERROR(VLOOKUP(I12,Base!$D:$J,7,0),"-")</f>
        <v>4053452.1158129177</v>
      </c>
      <c r="J20" s="15">
        <f>+IFERROR(VLOOKUP(J12,Base!$D:$J,7,0),"-")</f>
        <v>4944324</v>
      </c>
      <c r="K20" s="15" t="str">
        <f>+IFERROR(VLOOKUP(K12,Base!$D:$J,7,0),"-")</f>
        <v>-</v>
      </c>
    </row>
    <row r="24" spans="1:11" x14ac:dyDescent="0.25">
      <c r="B24" s="3">
        <f>+B17</f>
        <v>2066193.8534278958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2091100.9645390071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2182033.0969267143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2146572.1040189127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2240196.0784313725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1926470.5882352942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1928921.5686274511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1776960.7843137253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2678571.4285714286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2452380.9523809524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2428571.4285714286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2126190.4761904762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2088888.8888888888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2416666.6666666665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2409259.2592592593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2650000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2534259.2592592593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2847222.222222222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2604166.6666666665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2046296.2962962964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2443693.6936936937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2484234.2342342343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3333333.333333333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3108108.1081081079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4027777.777777778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4130773.8095238097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3875000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4205882.3529411769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4166666.666666667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4318264.0809523808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4291987.17948718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4053452.1158129177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4000000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4433077.5788576296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4428571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4944324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5206349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5119048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13</v>
      </c>
      <c r="I9" s="38"/>
      <c r="J9" s="19"/>
      <c r="K9" s="32" t="s">
        <v>15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2066193.8534278958</v>
      </c>
      <c r="F32" s="30">
        <f>+Tabla!C17</f>
        <v>2240196.0784313725</v>
      </c>
      <c r="G32" s="30">
        <f>+Tabla!D17</f>
        <v>2678571.4285714286</v>
      </c>
      <c r="H32" s="30">
        <f>+Tabla!F17</f>
        <v>2534259.2592592593</v>
      </c>
      <c r="I32" s="30">
        <f>+Tabla!G17</f>
        <v>2443693.6936936937</v>
      </c>
      <c r="J32" s="30">
        <f>+Tabla!H17</f>
        <v>4027777.777777778</v>
      </c>
      <c r="K32" s="30">
        <f>+Tabla!I17</f>
        <v>4166666.666666667</v>
      </c>
      <c r="L32" s="30">
        <f>+Tabla!J17</f>
        <v>4000000</v>
      </c>
      <c r="M32" s="30">
        <f>+Tabla!K17</f>
        <v>5206349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2091100.9645390071</v>
      </c>
      <c r="F33" s="30">
        <f>+Tabla!C18</f>
        <v>1926470.5882352942</v>
      </c>
      <c r="G33" s="30">
        <f>+Tabla!D18</f>
        <v>2452380.9523809524</v>
      </c>
      <c r="H33" s="30">
        <f>+Tabla!F18</f>
        <v>2847222.222222222</v>
      </c>
      <c r="I33" s="30">
        <f>+Tabla!G18</f>
        <v>2484234.2342342343</v>
      </c>
      <c r="J33" s="30">
        <f>+Tabla!H18</f>
        <v>4130773.8095238097</v>
      </c>
      <c r="K33" s="30">
        <f>+Tabla!I18</f>
        <v>4318264.0809523808</v>
      </c>
      <c r="L33" s="30">
        <f>+Tabla!J18</f>
        <v>4433077.5788576296</v>
      </c>
      <c r="M33" s="30">
        <f>+Tabla!K18</f>
        <v>5119048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2182033.0969267143</v>
      </c>
      <c r="F34" s="30">
        <f>+Tabla!C19</f>
        <v>1928921.5686274511</v>
      </c>
      <c r="G34" s="30">
        <f>+Tabla!D19</f>
        <v>2428571.4285714286</v>
      </c>
      <c r="H34" s="30">
        <f>+Tabla!F19</f>
        <v>2604166.6666666665</v>
      </c>
      <c r="I34" s="30">
        <f>+Tabla!G19</f>
        <v>3333333.333333333</v>
      </c>
      <c r="J34" s="30">
        <f>+Tabla!H19</f>
        <v>3875000</v>
      </c>
      <c r="K34" s="30">
        <f>+Tabla!I19</f>
        <v>4291987.17948718</v>
      </c>
      <c r="L34" s="30">
        <f>+Tabla!J19</f>
        <v>4428571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2146572.1040189127</v>
      </c>
      <c r="F35" s="30">
        <f>+Tabla!C20</f>
        <v>1776960.7843137253</v>
      </c>
      <c r="G35" s="30">
        <f>+Tabla!D20</f>
        <v>2126190.4761904762</v>
      </c>
      <c r="H35" s="30">
        <f>+Tabla!F20</f>
        <v>2046296.2962962964</v>
      </c>
      <c r="I35" s="30">
        <f>+Tabla!G20</f>
        <v>3108108.1081081079</v>
      </c>
      <c r="J35" s="30">
        <f>+Tabla!H20</f>
        <v>4205882.3529411769</v>
      </c>
      <c r="K35" s="30">
        <f>+Tabla!I20</f>
        <v>4053452.1158129177</v>
      </c>
      <c r="L35" s="30">
        <f>+Tabla!J20</f>
        <v>4944324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2019-08-27T15:28:12Z</dcterms:modified>
</cp:coreProperties>
</file>