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rue\Downloads\Precios 2018-IV\"/>
    </mc:Choice>
  </mc:AlternateContent>
  <workbookProtection workbookAlgorithmName="SHA-512" workbookHashValue="qODBzGyaHflg5iizSMPfQ/yDoQnNkDgAJX4fvpM/ENS5VvUAD29zsMcGMqD+0BJlqpBOVcvrVcGFu7u2bQF4Vg==" workbookSaltValue="dTVSh8rZf8l8yRP6W342uA==" workbookSpinCount="100000" lockStructure="1"/>
  <bookViews>
    <workbookView showSheetTabs="0" xWindow="0" yWindow="0" windowWidth="15780" windowHeight="7065" firstSheet="3" activeTab="3"/>
  </bookViews>
  <sheets>
    <sheet name="Codigos" sheetId="7" state="hidden" r:id="rId1"/>
    <sheet name="Base" sheetId="1" state="hidden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B10" i="3" l="1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C18" i="3" l="1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<sst xmlns="http://schemas.openxmlformats.org/spreadsheetml/2006/main" count="9246" uniqueCount="70">
  <si>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</si>
  <si>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</si>
  <si>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</si>
  <si>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</si>
  <si>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</si>
  <si>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</si>
  <si>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</si>
  <si>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</si>
  <si>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</si>
  <si>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</si>
  <si>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</si>
  <si>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</si>
  <si>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</si>
  <si>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</si>
  <si>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</si>
  <si>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</si>
  <si>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</si>
  <si>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</si>
  <si>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</si>
  <si>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</si>
  <si>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</si>
  <si>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</si>
  <si>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</si>
  <si>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</si>
  <si>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</si>
  <si>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</si>
  <si>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</si>
  <si>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</si>
  <si>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</si>
  <si>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</si>
  <si>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</si>
  <si>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</si>
  <si>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</si>
  <si>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</si>
  <si>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</si>
  <si>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</si>
  <si>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</si>
  <si>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</si>
  <si>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</si>
  <si>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</si>
  <si>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</si>
  <si>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</si>
  <si>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</si>
  <si>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</si>
  <si>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</si>
  <si>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</si>
  <si>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</si>
  <si>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</si>
  <si>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</si>
  <si>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</si>
  <si>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</si>
  <si>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</si>
  <si>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</si>
  <si>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</si>
  <si>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</si>
  <si>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</si>
  <si>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</si>
  <si>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</si>
  <si>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</si>
  <si>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</si>
  <si>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</si>
  <si>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</si>
  <si>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</si>
  <si>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</si>
  <si>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</si>
  <si>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</si>
  <si>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</si>
  <si>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</si>
  <si>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Tabla de precios promedio por metro cuadrado por trimestre (2010 - 2018)</t>
  </si>
  <si>
    <t>Trismestre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</si>
</sst>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Tabla!$C$24:$C$59</c:f>
              <c:strCache>
                <c:ptCount val="36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</c:strCache>
            </c:strRef>
          </c:cat>
          <c:val>
            <c:numRef>
              <c:f>Tabla!$B$24:$B$59</c:f>
              <c:numCache>
                <c:formatCode>_-"$"\ * #,##0_-;\-"$"\ * #,##0_-;_-"$"\ * "-"_-;_-@_-</c:formatCode>
                <c:ptCount val="36"/>
                <c:pt idx="0">
                  <c:v>3353603.6036036033</c:v>
                </c:pt>
                <c:pt idx="1">
                  <c:v>3367117.1171171172</c:v>
                </c:pt>
                <c:pt idx="2">
                  <c:v>3558558.5585585586</c:v>
                </c:pt>
                <c:pt idx="3">
                  <c:v>3727477.4774774774</c:v>
                </c:pt>
                <c:pt idx="4">
                  <c:v>3513513.5135135134</c:v>
                </c:pt>
                <c:pt idx="5">
                  <c:v>3581081.0810810812</c:v>
                </c:pt>
                <c:pt idx="6">
                  <c:v>3601351.3513513515</c:v>
                </c:pt>
                <c:pt idx="7">
                  <c:v>3698198.1981981983</c:v>
                </c:pt>
                <c:pt idx="8">
                  <c:v>4312354.3123543123</c:v>
                </c:pt>
                <c:pt idx="9">
                  <c:v>4428174.7773892768</c:v>
                </c:pt>
                <c:pt idx="10">
                  <c:v>4137529.1375291371</c:v>
                </c:pt>
                <c:pt idx="11">
                  <c:v>4300314.6853146851</c:v>
                </c:pt>
                <c:pt idx="12">
                  <c:v>4339506.1728395065</c:v>
                </c:pt>
                <c:pt idx="13">
                  <c:v>4662962.9629629627</c:v>
                </c:pt>
                <c:pt idx="14">
                  <c:v>4956790.1234567901</c:v>
                </c:pt>
                <c:pt idx="15">
                  <c:v>5061728.3950617285</c:v>
                </c:pt>
                <c:pt idx="16">
                  <c:v>5284273.9833333334</c:v>
                </c:pt>
                <c:pt idx="17">
                  <c:v>5135555.555555556</c:v>
                </c:pt>
                <c:pt idx="18">
                  <c:v>5311111.111111111</c:v>
                </c:pt>
                <c:pt idx="19">
                  <c:v>6244444.444444444</c:v>
                </c:pt>
                <c:pt idx="20">
                  <c:v>5654008.4388185656</c:v>
                </c:pt>
                <c:pt idx="21">
                  <c:v>5911392.4050632911</c:v>
                </c:pt>
                <c:pt idx="22">
                  <c:v>6295800.1308016879</c:v>
                </c:pt>
                <c:pt idx="23">
                  <c:v>6499999.9999999981</c:v>
                </c:pt>
                <c:pt idx="24">
                  <c:v>6753812.6361655779</c:v>
                </c:pt>
                <c:pt idx="25">
                  <c:v>7154471.5447154464</c:v>
                </c:pt>
                <c:pt idx="26">
                  <c:v>6732426.3038548753</c:v>
                </c:pt>
                <c:pt idx="27">
                  <c:v>6863289.7603485845</c:v>
                </c:pt>
                <c:pt idx="28">
                  <c:v>6781609.1954022991</c:v>
                </c:pt>
                <c:pt idx="29">
                  <c:v>6964205.8165548099</c:v>
                </c:pt>
                <c:pt idx="30">
                  <c:v>7333333.333333333</c:v>
                </c:pt>
                <c:pt idx="31">
                  <c:v>6647597.2540045772</c:v>
                </c:pt>
                <c:pt idx="32">
                  <c:v>6602941.1764705898</c:v>
                </c:pt>
                <c:pt idx="33">
                  <c:v>6744966.4429530203</c:v>
                </c:pt>
                <c:pt idx="34">
                  <c:v>6917808</c:v>
                </c:pt>
                <c:pt idx="35">
                  <c:v>6758621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77328"/>
        <c:axId val="506977720"/>
      </c:lineChart>
      <c:catAx>
        <c:axId val="50697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77720"/>
        <c:crosses val="autoZero"/>
        <c:auto val="1"/>
        <c:lblAlgn val="ctr"/>
        <c:lblOffset val="100"/>
        <c:noMultiLvlLbl val="0"/>
      </c:catAx>
      <c:valAx>
        <c:axId val="506977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7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xmlns="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xmlns="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513964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347724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id="{00000000-0008-0000-0300-000006000000}"/>
                </a:ext>
              </a:extLst>
            </xdr:cNvPr>
            <xdr:cNvSpPr txBox="1"/>
          </xdr:nvSpPr>
          <xdr:spPr>
            <a:xfrm>
              <a:off x="7048842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048842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xmlns="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L35" totalsRowShown="0" headerRowDxfId="10" dataDxfId="9" dataCellStyle="Moneda [0]">
  <tableColumns count="9">
    <tableColumn id="1" name="Trismestre" dataDxfId="8">
      <calculatedColumnFormula>+Tabla!A17</calculatedColumnFormula>
    </tableColumn>
    <tableColumn id="2" name="2010" dataDxfId="7" dataCellStyle="Moneda [0]">
      <calculatedColumnFormula>+Tabla!B17</calculatedColumnFormula>
    </tableColumn>
    <tableColumn id="3" name="2011" dataDxfId="6" dataCellStyle="Moneda [0]">
      <calculatedColumnFormula>+Tabla!C17</calculatedColumnFormula>
    </tableColumn>
    <tableColumn id="4" name="2012" dataDxfId="5" dataCellStyle="Moneda [0]">
      <calculatedColumnFormula>+Tabla!D17</calculatedColumnFormula>
    </tableColumn>
    <tableColumn id="5" name="2014" dataDxfId="4" dataCellStyle="Moneda [0]">
      <calculatedColumnFormula>+Tabla!F17</calculatedColumnFormula>
    </tableColumn>
    <tableColumn id="6" name="2015" dataDxfId="3" dataCellStyle="Moneda [0]">
      <calculatedColumnFormula>+Tabla!G17</calculatedColumnFormula>
    </tableColumn>
    <tableColumn id="7" name="2016" dataDxfId="2" dataCellStyle="Moneda [0]">
      <calculatedColumnFormula>+Tabla!H17</calculatedColumnFormula>
    </tableColumn>
    <tableColumn id="8" name="2017" dataDxfId="1" dataCellStyle="Moneda [0]">
      <calculatedColumnFormula>+Tabla!I17</calculatedColumnFormula>
    </tableColumn>
    <tableColumn id="9" name="2018" dataDxfId="0" dataCellStyle="Moneda [0]">
      <calculatedColumnFormula>+Tabla!J17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3"/>
  <sheetViews>
    <sheetView workbookViewId="0">
      <selection activeCell="F2216" sqref="F2216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9"/>
  <sheetViews>
    <sheetView workbookViewId="0">
      <selection activeCell="J20" sqref="J20"/>
    </sheetView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0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0" x14ac:dyDescent="0.25">
      <c r="B4" t="s">
        <v>44</v>
      </c>
      <c r="C4" t="s">
        <v>51</v>
      </c>
      <c r="D4" t="s">
        <v>50</v>
      </c>
    </row>
    <row r="5" spans="1:10" x14ac:dyDescent="0.25">
      <c r="B5">
        <f>+Tablero!A9</f>
        <v>2</v>
      </c>
      <c r="C5">
        <f>+VLOOKUP(Tablero!H9,Codigos!$E$2:$F$8,2,0)</f>
        <v>5</v>
      </c>
      <c r="D5">
        <f>+VLOOKUP(Tablero!K9,Codigos!$B$2:$C$33,2,0)</f>
        <v>14</v>
      </c>
    </row>
    <row r="8" spans="1:10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</row>
    <row r="9" spans="1:10" x14ac:dyDescent="0.25">
      <c r="A9" t="s">
        <v>8</v>
      </c>
      <c r="B9" t="str">
        <f>+$B$5&amp;$C$5&amp;$D$5&amp;B$8&amp;$A9</f>
        <v>25142010I</v>
      </c>
      <c r="C9" t="str">
        <f t="shared" ref="C9:J12" si="0">+$B$5&amp;$C$5&amp;$D$5&amp;C$8&amp;$A9</f>
        <v>25142011I</v>
      </c>
      <c r="D9" t="str">
        <f t="shared" si="0"/>
        <v>25142012I</v>
      </c>
      <c r="E9" t="str">
        <f t="shared" si="0"/>
        <v>25142013I</v>
      </c>
      <c r="F9" t="str">
        <f t="shared" si="0"/>
        <v>25142014I</v>
      </c>
      <c r="G9" t="str">
        <f t="shared" si="0"/>
        <v>25142015I</v>
      </c>
      <c r="H9" t="str">
        <f t="shared" si="0"/>
        <v>25142016I</v>
      </c>
      <c r="I9" t="str">
        <f t="shared" si="0"/>
        <v>25142017I</v>
      </c>
      <c r="J9" t="str">
        <f t="shared" si="0"/>
        <v>25142018I</v>
      </c>
    </row>
    <row r="10" spans="1:10" x14ac:dyDescent="0.25">
      <c r="A10" t="s">
        <v>9</v>
      </c>
      <c r="B10" t="str">
        <f t="shared" ref="B10:B12" si="1">+$B$5&amp;$C$5&amp;$D$5&amp;B$8&amp;$A10</f>
        <v>25142010II</v>
      </c>
      <c r="C10" t="str">
        <f t="shared" si="0"/>
        <v>25142011II</v>
      </c>
      <c r="D10" t="str">
        <f t="shared" si="0"/>
        <v>25142012II</v>
      </c>
      <c r="E10" t="str">
        <f t="shared" si="0"/>
        <v>25142013II</v>
      </c>
      <c r="F10" t="str">
        <f t="shared" si="0"/>
        <v>25142014II</v>
      </c>
      <c r="G10" t="str">
        <f t="shared" si="0"/>
        <v>25142015II</v>
      </c>
      <c r="H10" t="str">
        <f t="shared" si="0"/>
        <v>25142016II</v>
      </c>
      <c r="I10" t="str">
        <f t="shared" si="0"/>
        <v>25142017II</v>
      </c>
      <c r="J10" t="str">
        <f t="shared" si="0"/>
        <v>25142018II</v>
      </c>
    </row>
    <row r="11" spans="1:10" x14ac:dyDescent="0.25">
      <c r="A11" t="s">
        <v>10</v>
      </c>
      <c r="B11" t="str">
        <f t="shared" si="1"/>
        <v>25142010III</v>
      </c>
      <c r="C11" t="str">
        <f t="shared" si="0"/>
        <v>25142011III</v>
      </c>
      <c r="D11" t="str">
        <f t="shared" si="0"/>
        <v>25142012III</v>
      </c>
      <c r="E11" t="str">
        <f t="shared" si="0"/>
        <v>25142013III</v>
      </c>
      <c r="F11" t="str">
        <f t="shared" si="0"/>
        <v>25142014III</v>
      </c>
      <c r="G11" t="str">
        <f t="shared" si="0"/>
        <v>25142015III</v>
      </c>
      <c r="H11" t="str">
        <f t="shared" si="0"/>
        <v>25142016III</v>
      </c>
      <c r="I11" t="str">
        <f t="shared" si="0"/>
        <v>25142017III</v>
      </c>
      <c r="J11" t="str">
        <f t="shared" si="0"/>
        <v>25142018III</v>
      </c>
    </row>
    <row r="12" spans="1:10" x14ac:dyDescent="0.25">
      <c r="A12" t="s">
        <v>11</v>
      </c>
      <c r="B12" t="str">
        <f t="shared" si="1"/>
        <v>25142010IV</v>
      </c>
      <c r="C12" t="str">
        <f t="shared" si="0"/>
        <v>25142011IV</v>
      </c>
      <c r="D12" t="str">
        <f t="shared" si="0"/>
        <v>25142012IV</v>
      </c>
      <c r="E12" t="str">
        <f t="shared" si="0"/>
        <v>25142013IV</v>
      </c>
      <c r="F12" t="str">
        <f t="shared" si="0"/>
        <v>25142014IV</v>
      </c>
      <c r="G12" t="str">
        <f t="shared" si="0"/>
        <v>25142015IV</v>
      </c>
      <c r="H12" t="str">
        <f t="shared" si="0"/>
        <v>25142016IV</v>
      </c>
      <c r="I12" t="str">
        <f t="shared" si="0"/>
        <v>25142017IV</v>
      </c>
      <c r="J12" t="str">
        <f t="shared" si="0"/>
        <v>25142018IV</v>
      </c>
    </row>
    <row r="16" spans="1:10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</row>
    <row r="17" spans="1:10" x14ac:dyDescent="0.25">
      <c r="A17" t="s">
        <v>8</v>
      </c>
      <c r="B17" s="15">
        <f>+IFERROR(VLOOKUP(B9,Base!$D:$J,7,0),"-")</f>
        <v>3353603.6036036033</v>
      </c>
      <c r="C17" s="15">
        <f>+IFERROR(VLOOKUP(C9,Base!$D:$J,7,0),"-")</f>
        <v>3513513.5135135134</v>
      </c>
      <c r="D17" s="15">
        <f>+IFERROR(VLOOKUP(D9,Base!$D:$J,7,0),"-")</f>
        <v>4312354.3123543123</v>
      </c>
      <c r="E17" s="15">
        <f>+IFERROR(VLOOKUP(E9,Base!$D:$J,7,0),"-")</f>
        <v>4339506.1728395065</v>
      </c>
      <c r="F17" s="15">
        <f>+IFERROR(VLOOKUP(F9,Base!$D:$J,7,0),"-")</f>
        <v>5284273.9833333334</v>
      </c>
      <c r="G17" s="15">
        <f>+IFERROR(VLOOKUP(G9,Base!$D:$J,7,0),"-")</f>
        <v>5654008.4388185656</v>
      </c>
      <c r="H17" s="15">
        <f>+IFERROR(VLOOKUP(H9,Base!$D:$J,7,0),"-")</f>
        <v>6753812.6361655779</v>
      </c>
      <c r="I17" s="15">
        <f>+IFERROR(VLOOKUP(I9,Base!$D:$J,7,0),"-")</f>
        <v>6781609.1954022991</v>
      </c>
      <c r="J17" s="15">
        <f>+IFERROR(VLOOKUP(J9,Base!$D:$J,7,0),"-")</f>
        <v>6602941.1764705898</v>
      </c>
    </row>
    <row r="18" spans="1:10" x14ac:dyDescent="0.25">
      <c r="A18" t="s">
        <v>9</v>
      </c>
      <c r="B18" s="15">
        <f>+IFERROR(VLOOKUP(B10,Base!$D:$J,7,0),"-")</f>
        <v>3367117.1171171172</v>
      </c>
      <c r="C18" s="15">
        <f>+IFERROR(VLOOKUP(C10,Base!$D:$J,7,0),"-")</f>
        <v>3581081.0810810812</v>
      </c>
      <c r="D18" s="15">
        <f>+IFERROR(VLOOKUP(D10,Base!$D:$J,7,0),"-")</f>
        <v>4428174.7773892768</v>
      </c>
      <c r="E18" s="15">
        <f>+IFERROR(VLOOKUP(E10,Base!$D:$J,7,0),"-")</f>
        <v>4662962.9629629627</v>
      </c>
      <c r="F18" s="15">
        <f>+IFERROR(VLOOKUP(F10,Base!$D:$J,7,0),"-")</f>
        <v>5135555.555555556</v>
      </c>
      <c r="G18" s="15">
        <f>+IFERROR(VLOOKUP(G10,Base!$D:$J,7,0),"-")</f>
        <v>5911392.4050632911</v>
      </c>
      <c r="H18" s="15">
        <f>+IFERROR(VLOOKUP(H10,Base!$D:$J,7,0),"-")</f>
        <v>7154471.5447154464</v>
      </c>
      <c r="I18" s="15">
        <f>+IFERROR(VLOOKUP(I10,Base!$D:$J,7,0),"-")</f>
        <v>6964205.8165548099</v>
      </c>
      <c r="J18" s="15">
        <f>+IFERROR(VLOOKUP(J10,Base!$D:$J,7,0),"-")</f>
        <v>6744966.4429530203</v>
      </c>
    </row>
    <row r="19" spans="1:10" x14ac:dyDescent="0.25">
      <c r="A19" t="s">
        <v>10</v>
      </c>
      <c r="B19" s="15">
        <f>+IFERROR(VLOOKUP(B11,Base!$D:$J,7,0),"-")</f>
        <v>3558558.5585585586</v>
      </c>
      <c r="C19" s="15">
        <f>+IFERROR(VLOOKUP(C11,Base!$D:$J,7,0),"-")</f>
        <v>3601351.3513513515</v>
      </c>
      <c r="D19" s="15">
        <f>+IFERROR(VLOOKUP(D11,Base!$D:$J,7,0),"-")</f>
        <v>4137529.1375291371</v>
      </c>
      <c r="E19" s="15">
        <f>+IFERROR(VLOOKUP(E11,Base!$D:$J,7,0),"-")</f>
        <v>4956790.1234567901</v>
      </c>
      <c r="F19" s="15">
        <f>+IFERROR(VLOOKUP(F11,Base!$D:$J,7,0),"-")</f>
        <v>5311111.111111111</v>
      </c>
      <c r="G19" s="15">
        <f>+IFERROR(VLOOKUP(G11,Base!$D:$J,7,0),"-")</f>
        <v>6295800.1308016879</v>
      </c>
      <c r="H19" s="15">
        <f>+IFERROR(VLOOKUP(H11,Base!$D:$J,7,0),"-")</f>
        <v>6732426.3038548753</v>
      </c>
      <c r="I19" s="15">
        <f>+IFERROR(VLOOKUP(I11,Base!$D:$J,7,0),"-")</f>
        <v>7333333.333333333</v>
      </c>
      <c r="J19" s="15">
        <f>+IFERROR(VLOOKUP(J11,Base!$D:$J,7,0),"-")</f>
        <v>6917808</v>
      </c>
    </row>
    <row r="20" spans="1:10" x14ac:dyDescent="0.25">
      <c r="A20" t="s">
        <v>11</v>
      </c>
      <c r="B20" s="15">
        <f>+IFERROR(VLOOKUP(B12,Base!$D:$J,7,0),"-")</f>
        <v>3727477.4774774774</v>
      </c>
      <c r="C20" s="15">
        <f>+IFERROR(VLOOKUP(C12,Base!$D:$J,7,0),"-")</f>
        <v>3698198.1981981983</v>
      </c>
      <c r="D20" s="15">
        <f>+IFERROR(VLOOKUP(D12,Base!$D:$J,7,0),"-")</f>
        <v>4300314.6853146851</v>
      </c>
      <c r="E20" s="15">
        <f>+IFERROR(VLOOKUP(E12,Base!$D:$J,7,0),"-")</f>
        <v>5061728.3950617285</v>
      </c>
      <c r="F20" s="15">
        <f>+IFERROR(VLOOKUP(F12,Base!$D:$J,7,0),"-")</f>
        <v>6244444.444444444</v>
      </c>
      <c r="G20" s="15">
        <f>+IFERROR(VLOOKUP(G12,Base!$D:$J,7,0),"-")</f>
        <v>6499999.9999999981</v>
      </c>
      <c r="H20" s="15">
        <f>+IFERROR(VLOOKUP(H12,Base!$D:$J,7,0),"-")</f>
        <v>6863289.7603485845</v>
      </c>
      <c r="I20" s="15">
        <f>+IFERROR(VLOOKUP(I12,Base!$D:$J,7,0),"-")</f>
        <v>6647597.2540045772</v>
      </c>
      <c r="J20" s="15">
        <f>+IFERROR(VLOOKUP(J12,Base!$D:$J,7,0),"-")</f>
        <v>6758621</v>
      </c>
    </row>
    <row r="24" spans="1:10" x14ac:dyDescent="0.25">
      <c r="B24" s="3">
        <f>+B17</f>
        <v>3353603.6036036033</v>
      </c>
      <c r="C24" t="str">
        <f>+E24&amp;" - "&amp;F24</f>
        <v>2010 - I</v>
      </c>
      <c r="E24">
        <v>2010</v>
      </c>
      <c r="F24" t="s">
        <v>8</v>
      </c>
    </row>
    <row r="25" spans="1:10" x14ac:dyDescent="0.25">
      <c r="A25" s="3"/>
      <c r="B25" s="3">
        <f t="shared" ref="B25:B27" si="2">+B18</f>
        <v>3367117.1171171172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0" x14ac:dyDescent="0.25">
      <c r="B26" s="3">
        <f t="shared" si="2"/>
        <v>3558558.5585585586</v>
      </c>
      <c r="C26" t="str">
        <f t="shared" si="3"/>
        <v>2010 - III</v>
      </c>
      <c r="E26">
        <v>2010</v>
      </c>
      <c r="F26" t="s">
        <v>10</v>
      </c>
    </row>
    <row r="27" spans="1:10" x14ac:dyDescent="0.25">
      <c r="B27" s="3">
        <f t="shared" si="2"/>
        <v>3727477.4774774774</v>
      </c>
      <c r="C27" t="str">
        <f t="shared" si="3"/>
        <v>2010 - IV</v>
      </c>
      <c r="E27">
        <v>2010</v>
      </c>
      <c r="F27" t="s">
        <v>11</v>
      </c>
    </row>
    <row r="28" spans="1:10" x14ac:dyDescent="0.25">
      <c r="B28" s="3">
        <f>+C17</f>
        <v>3513513.5135135134</v>
      </c>
      <c r="C28" t="str">
        <f t="shared" si="3"/>
        <v>2011 - I</v>
      </c>
      <c r="E28">
        <v>2011</v>
      </c>
      <c r="F28" t="s">
        <v>8</v>
      </c>
    </row>
    <row r="29" spans="1:10" x14ac:dyDescent="0.25">
      <c r="B29" s="3">
        <f t="shared" ref="B29:B31" si="4">+C18</f>
        <v>3581081.0810810812</v>
      </c>
      <c r="C29" t="str">
        <f t="shared" si="3"/>
        <v>2011 - II</v>
      </c>
      <c r="E29">
        <v>2011</v>
      </c>
      <c r="F29" t="s">
        <v>9</v>
      </c>
    </row>
    <row r="30" spans="1:10" x14ac:dyDescent="0.25">
      <c r="B30" s="3">
        <f t="shared" si="4"/>
        <v>3601351.3513513515</v>
      </c>
      <c r="C30" t="str">
        <f t="shared" si="3"/>
        <v>2011 - III</v>
      </c>
      <c r="E30">
        <v>2011</v>
      </c>
      <c r="F30" t="s">
        <v>10</v>
      </c>
    </row>
    <row r="31" spans="1:10" x14ac:dyDescent="0.25">
      <c r="B31" s="3">
        <f t="shared" si="4"/>
        <v>3698198.1981981983</v>
      </c>
      <c r="C31" t="str">
        <f t="shared" si="3"/>
        <v>2011 - IV</v>
      </c>
      <c r="E31">
        <v>2011</v>
      </c>
      <c r="F31" t="s">
        <v>11</v>
      </c>
    </row>
    <row r="32" spans="1:10" x14ac:dyDescent="0.25">
      <c r="B32" s="3">
        <f>+D17</f>
        <v>4312354.3123543123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4428174.7773892768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4137529.1375291371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4300314.6853146851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4339506.1728395065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4662962.9629629627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4956790.1234567901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5061728.3950617285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5284273.9833333334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5135555.555555556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5311111.111111111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6244444.444444444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5654008.4388185656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5911392.4050632911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6295800.1308016879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6499999.9999999981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6753812.6361655779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7154471.5447154464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6732426.3038548753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6863289.7603485845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6781609.1954022991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6964205.8165548099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7333333.333333333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6647597.2540045772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6602941.1764705898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6744966.4429530203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6917808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6758621</v>
      </c>
      <c r="C59" t="str">
        <f t="shared" si="3"/>
        <v>2018 - IV</v>
      </c>
      <c r="E59">
        <v>2018</v>
      </c>
      <c r="F59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38"/>
  <sheetViews>
    <sheetView showGridLines="0" showRowColHeaders="0" tabSelected="1" zoomScale="85" zoomScaleNormal="85" workbookViewId="0">
      <selection activeCell="B21" sqref="B21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4" width="11.42578125" customWidth="1"/>
    <col min="5" max="12" width="15.7109375" customWidth="1"/>
  </cols>
  <sheetData>
    <row r="3" spans="1:13" x14ac:dyDescent="0.25">
      <c r="H3" s="36" t="s">
        <v>67</v>
      </c>
      <c r="I3" s="36"/>
      <c r="J3" s="36"/>
      <c r="K3" s="36"/>
      <c r="L3" s="36"/>
    </row>
    <row r="4" spans="1:13" x14ac:dyDescent="0.25">
      <c r="H4" s="36"/>
      <c r="I4" s="36"/>
      <c r="J4" s="36"/>
      <c r="K4" s="36"/>
      <c r="L4" s="36"/>
    </row>
    <row r="5" spans="1:13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.75" thickBot="1" x14ac:dyDescent="0.3"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C7" s="24"/>
      <c r="D7" s="22"/>
      <c r="E7" s="22"/>
      <c r="F7" s="22"/>
      <c r="G7" s="22"/>
      <c r="H7" s="22"/>
      <c r="I7" s="22"/>
      <c r="J7" s="22"/>
      <c r="K7" s="22"/>
      <c r="L7" s="22"/>
      <c r="M7" s="25"/>
    </row>
    <row r="8" spans="1:13" ht="26.25" customHeight="1" thickBot="1" x14ac:dyDescent="0.3">
      <c r="C8" s="21"/>
      <c r="D8" s="23"/>
      <c r="E8" s="35" t="s">
        <v>56</v>
      </c>
      <c r="F8" s="35"/>
      <c r="G8" s="20"/>
      <c r="H8" s="35" t="s">
        <v>58</v>
      </c>
      <c r="I8" s="35"/>
      <c r="J8" s="20"/>
      <c r="K8" s="35" t="s">
        <v>57</v>
      </c>
      <c r="L8" s="35"/>
      <c r="M8" s="27"/>
    </row>
    <row r="9" spans="1:13" ht="44.25" customHeight="1" thickBot="1" x14ac:dyDescent="0.3">
      <c r="A9" s="16">
        <v>2</v>
      </c>
      <c r="C9" s="21"/>
      <c r="D9" s="23"/>
      <c r="E9" s="37"/>
      <c r="F9" s="37"/>
      <c r="G9" s="19"/>
      <c r="H9" s="38" t="s">
        <v>47</v>
      </c>
      <c r="I9" s="39"/>
      <c r="J9" s="20"/>
      <c r="K9" s="33" t="s">
        <v>23</v>
      </c>
      <c r="L9" s="34"/>
      <c r="M9" s="27"/>
    </row>
    <row r="10" spans="1:13" ht="26.25" customHeight="1" x14ac:dyDescent="0.25">
      <c r="C10" s="21"/>
      <c r="D10" s="23"/>
      <c r="E10" s="23"/>
      <c r="F10" s="23"/>
      <c r="G10" s="23"/>
      <c r="H10" s="18"/>
      <c r="I10" s="18"/>
      <c r="J10" s="18"/>
      <c r="K10" s="18"/>
      <c r="L10" s="23"/>
      <c r="M10" s="26"/>
    </row>
    <row r="11" spans="1:13" x14ac:dyDescent="0.25">
      <c r="C11" s="21"/>
      <c r="D11" s="23"/>
      <c r="E11" s="23"/>
      <c r="F11" s="23"/>
      <c r="G11" s="23"/>
      <c r="H11" s="23"/>
      <c r="I11" s="23"/>
      <c r="J11" s="23"/>
      <c r="K11" s="23"/>
      <c r="L11" s="23"/>
      <c r="M11" s="26"/>
    </row>
    <row r="12" spans="1:13" x14ac:dyDescent="0.25"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6"/>
    </row>
    <row r="13" spans="1:13" x14ac:dyDescent="0.25">
      <c r="C13" s="21"/>
      <c r="D13" s="23"/>
      <c r="E13" s="23"/>
      <c r="F13" s="23"/>
      <c r="G13" s="23"/>
      <c r="H13" s="23"/>
      <c r="I13" s="23"/>
      <c r="J13" s="23"/>
      <c r="K13" s="23"/>
      <c r="L13" s="23"/>
      <c r="M13" s="26"/>
    </row>
    <row r="14" spans="1:13" x14ac:dyDescent="0.25">
      <c r="C14" s="21"/>
      <c r="D14" s="23"/>
      <c r="E14" s="23"/>
      <c r="F14" s="23"/>
      <c r="G14" s="23"/>
      <c r="H14" s="23"/>
      <c r="I14" s="23"/>
      <c r="J14" s="23"/>
      <c r="K14" s="23"/>
      <c r="L14" s="23"/>
      <c r="M14" s="26"/>
    </row>
    <row r="15" spans="1:13" x14ac:dyDescent="0.25">
      <c r="C15" s="21"/>
      <c r="D15" s="23"/>
      <c r="E15" s="23"/>
      <c r="F15" s="23"/>
      <c r="G15" s="23"/>
      <c r="H15" s="23"/>
      <c r="I15" s="23"/>
      <c r="J15" s="23"/>
      <c r="K15" s="23"/>
      <c r="L15" s="23"/>
      <c r="M15" s="26"/>
    </row>
    <row r="16" spans="1:13" x14ac:dyDescent="0.25">
      <c r="C16" s="21"/>
      <c r="D16" s="23"/>
      <c r="E16" s="23"/>
      <c r="F16" s="23"/>
      <c r="G16" s="23"/>
      <c r="H16" s="23"/>
      <c r="I16" s="23"/>
      <c r="J16" s="23"/>
      <c r="K16" s="23"/>
      <c r="L16" s="23"/>
      <c r="M16" s="26"/>
    </row>
    <row r="17" spans="3:13" x14ac:dyDescent="0.25">
      <c r="C17" s="21"/>
      <c r="D17" s="23"/>
      <c r="E17" s="23"/>
      <c r="F17" s="23"/>
      <c r="G17" s="23"/>
      <c r="H17" s="23"/>
      <c r="I17" s="23"/>
      <c r="J17" s="23"/>
      <c r="K17" s="23"/>
      <c r="L17" s="23"/>
      <c r="M17" s="26"/>
    </row>
    <row r="18" spans="3:13" x14ac:dyDescent="0.25">
      <c r="C18" s="21"/>
      <c r="D18" s="23"/>
      <c r="E18" s="23"/>
      <c r="F18" s="23"/>
      <c r="G18" s="23"/>
      <c r="H18" s="23"/>
      <c r="I18" s="23"/>
      <c r="J18" s="23"/>
      <c r="K18" s="23"/>
      <c r="L18" s="23"/>
      <c r="M18" s="26"/>
    </row>
    <row r="19" spans="3:13" x14ac:dyDescent="0.25">
      <c r="C19" s="21"/>
      <c r="D19" s="23"/>
      <c r="E19" s="23"/>
      <c r="F19" s="23"/>
      <c r="G19" s="23"/>
      <c r="H19" s="23"/>
      <c r="I19" s="23"/>
      <c r="J19" s="23"/>
      <c r="K19" s="23"/>
      <c r="L19" s="23"/>
      <c r="M19" s="26"/>
    </row>
    <row r="20" spans="3:13" x14ac:dyDescent="0.25">
      <c r="C20" s="21"/>
      <c r="D20" s="23"/>
      <c r="E20" s="23"/>
      <c r="F20" s="23"/>
      <c r="G20" s="23"/>
      <c r="H20" s="23"/>
      <c r="I20" s="23"/>
      <c r="J20" s="23"/>
      <c r="K20" s="23"/>
      <c r="L20" s="23"/>
      <c r="M20" s="26"/>
    </row>
    <row r="21" spans="3:13" x14ac:dyDescent="0.25">
      <c r="C21" s="21"/>
      <c r="D21" s="23"/>
      <c r="E21" s="23"/>
      <c r="F21" s="23"/>
      <c r="G21" s="23"/>
      <c r="H21" s="23"/>
      <c r="I21" s="23"/>
      <c r="J21" s="23"/>
      <c r="K21" s="23"/>
      <c r="L21" s="23"/>
      <c r="M21" s="26"/>
    </row>
    <row r="22" spans="3:13" x14ac:dyDescent="0.25">
      <c r="C22" s="21"/>
      <c r="D22" s="23"/>
      <c r="E22" s="23"/>
      <c r="F22" s="23"/>
      <c r="G22" s="23"/>
      <c r="H22" s="23"/>
      <c r="I22" s="23"/>
      <c r="J22" s="23"/>
      <c r="K22" s="23"/>
      <c r="L22" s="23"/>
      <c r="M22" s="26"/>
    </row>
    <row r="23" spans="3:13" x14ac:dyDescent="0.25">
      <c r="C23" s="21"/>
      <c r="D23" s="23"/>
      <c r="E23" s="23"/>
      <c r="F23" s="23"/>
      <c r="G23" s="23"/>
      <c r="H23" s="23"/>
      <c r="I23" s="23"/>
      <c r="J23" s="23"/>
      <c r="K23" s="23"/>
      <c r="L23" s="23"/>
      <c r="M23" s="26"/>
    </row>
    <row r="24" spans="3:13" x14ac:dyDescent="0.25">
      <c r="C24" s="21"/>
      <c r="D24" s="23"/>
      <c r="E24" s="23"/>
      <c r="F24" s="23"/>
      <c r="G24" s="23"/>
      <c r="H24" s="23"/>
      <c r="I24" s="23"/>
      <c r="J24" s="23"/>
      <c r="K24" s="23"/>
      <c r="L24" s="23"/>
      <c r="M24" s="26"/>
    </row>
    <row r="25" spans="3:13" x14ac:dyDescent="0.25">
      <c r="C25" s="21"/>
      <c r="D25" s="23"/>
      <c r="E25" s="23"/>
      <c r="F25" s="23"/>
      <c r="G25" s="23"/>
      <c r="H25" s="23"/>
      <c r="I25" s="23"/>
      <c r="J25" s="23"/>
      <c r="K25" s="23"/>
      <c r="L25" s="23"/>
      <c r="M25" s="26"/>
    </row>
    <row r="26" spans="3:13" x14ac:dyDescent="0.25">
      <c r="C26" s="21"/>
      <c r="D26" s="23"/>
      <c r="E26" s="23"/>
      <c r="F26" s="23"/>
      <c r="G26" s="23"/>
      <c r="H26" s="23"/>
      <c r="I26" s="23"/>
      <c r="J26" s="23"/>
      <c r="K26" s="23"/>
      <c r="L26" s="23"/>
      <c r="M26" s="26"/>
    </row>
    <row r="27" spans="3:13" x14ac:dyDescent="0.25"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6"/>
    </row>
    <row r="28" spans="3:13" x14ac:dyDescent="0.25"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6"/>
    </row>
    <row r="29" spans="3:13" x14ac:dyDescent="0.25">
      <c r="C29" s="21"/>
      <c r="D29" s="23"/>
      <c r="E29" s="23"/>
      <c r="F29" s="23"/>
      <c r="G29" s="23"/>
      <c r="H29" s="23"/>
      <c r="I29" s="23"/>
      <c r="J29" s="23"/>
      <c r="K29" s="23"/>
      <c r="L29" s="23"/>
      <c r="M29" s="26"/>
    </row>
    <row r="30" spans="3:13" x14ac:dyDescent="0.25">
      <c r="C30" s="21"/>
      <c r="D30" s="23" t="s">
        <v>68</v>
      </c>
      <c r="E30" s="23"/>
      <c r="F30" s="23"/>
      <c r="G30" s="23"/>
      <c r="H30" s="23"/>
      <c r="I30" s="23"/>
      <c r="J30" s="23"/>
      <c r="K30" s="23"/>
      <c r="L30" s="23"/>
      <c r="M30" s="26"/>
    </row>
    <row r="31" spans="3:13" ht="15.75" x14ac:dyDescent="0.25">
      <c r="C31" s="21"/>
      <c r="D31" s="31" t="s">
        <v>69</v>
      </c>
      <c r="E31" s="31" t="s">
        <v>59</v>
      </c>
      <c r="F31" s="31" t="s">
        <v>60</v>
      </c>
      <c r="G31" s="31" t="s">
        <v>61</v>
      </c>
      <c r="H31" s="31" t="s">
        <v>62</v>
      </c>
      <c r="I31" s="31" t="s">
        <v>63</v>
      </c>
      <c r="J31" s="31" t="s">
        <v>64</v>
      </c>
      <c r="K31" s="31" t="s">
        <v>66</v>
      </c>
      <c r="L31" s="31" t="s">
        <v>65</v>
      </c>
      <c r="M31" s="26"/>
    </row>
    <row r="32" spans="3:13" ht="15.75" x14ac:dyDescent="0.25">
      <c r="C32" s="21"/>
      <c r="D32" s="31" t="str">
        <f>+Tabla!A17</f>
        <v>I</v>
      </c>
      <c r="E32" s="32">
        <f>+Tabla!B17</f>
        <v>3353603.6036036033</v>
      </c>
      <c r="F32" s="32">
        <f>+Tabla!C17</f>
        <v>3513513.5135135134</v>
      </c>
      <c r="G32" s="32">
        <f>+Tabla!D17</f>
        <v>4312354.3123543123</v>
      </c>
      <c r="H32" s="32">
        <f>+Tabla!F17</f>
        <v>5284273.9833333334</v>
      </c>
      <c r="I32" s="32">
        <f>+Tabla!G17</f>
        <v>5654008.4388185656</v>
      </c>
      <c r="J32" s="32">
        <f>+Tabla!H17</f>
        <v>6753812.6361655779</v>
      </c>
      <c r="K32" s="32">
        <f>+Tabla!I17</f>
        <v>6781609.1954022991</v>
      </c>
      <c r="L32" s="32">
        <f>+Tabla!J17</f>
        <v>6602941.1764705898</v>
      </c>
      <c r="M32" s="26"/>
    </row>
    <row r="33" spans="3:13" ht="15.75" x14ac:dyDescent="0.25">
      <c r="C33" s="21"/>
      <c r="D33" s="31" t="str">
        <f>+Tabla!A18</f>
        <v>II</v>
      </c>
      <c r="E33" s="32">
        <f>+Tabla!B18</f>
        <v>3367117.1171171172</v>
      </c>
      <c r="F33" s="32">
        <f>+Tabla!C18</f>
        <v>3581081.0810810812</v>
      </c>
      <c r="G33" s="32">
        <f>+Tabla!D18</f>
        <v>4428174.7773892768</v>
      </c>
      <c r="H33" s="32">
        <f>+Tabla!F18</f>
        <v>5135555.555555556</v>
      </c>
      <c r="I33" s="32">
        <f>+Tabla!G18</f>
        <v>5911392.4050632911</v>
      </c>
      <c r="J33" s="32">
        <f>+Tabla!H18</f>
        <v>7154471.5447154464</v>
      </c>
      <c r="K33" s="32">
        <f>+Tabla!I18</f>
        <v>6964205.8165548099</v>
      </c>
      <c r="L33" s="32">
        <f>+Tabla!J18</f>
        <v>6744966.4429530203</v>
      </c>
      <c r="M33" s="26"/>
    </row>
    <row r="34" spans="3:13" ht="15.75" x14ac:dyDescent="0.25">
      <c r="C34" s="21"/>
      <c r="D34" s="31" t="str">
        <f>+Tabla!A19</f>
        <v>III</v>
      </c>
      <c r="E34" s="32">
        <f>+Tabla!B19</f>
        <v>3558558.5585585586</v>
      </c>
      <c r="F34" s="32">
        <f>+Tabla!C19</f>
        <v>3601351.3513513515</v>
      </c>
      <c r="G34" s="32">
        <f>+Tabla!D19</f>
        <v>4137529.1375291371</v>
      </c>
      <c r="H34" s="32">
        <f>+Tabla!F19</f>
        <v>5311111.111111111</v>
      </c>
      <c r="I34" s="32">
        <f>+Tabla!G19</f>
        <v>6295800.1308016879</v>
      </c>
      <c r="J34" s="32">
        <f>+Tabla!H19</f>
        <v>6732426.3038548753</v>
      </c>
      <c r="K34" s="32">
        <f>+Tabla!I19</f>
        <v>7333333.333333333</v>
      </c>
      <c r="L34" s="32">
        <f>+Tabla!J19</f>
        <v>6917808</v>
      </c>
      <c r="M34" s="26"/>
    </row>
    <row r="35" spans="3:13" ht="15.75" x14ac:dyDescent="0.25">
      <c r="C35" s="21"/>
      <c r="D35" s="31" t="str">
        <f>+Tabla!A20</f>
        <v>IV</v>
      </c>
      <c r="E35" s="32">
        <f>+Tabla!B20</f>
        <v>3727477.4774774774</v>
      </c>
      <c r="F35" s="32">
        <f>+Tabla!C20</f>
        <v>3698198.1981981983</v>
      </c>
      <c r="G35" s="32">
        <f>+Tabla!D20</f>
        <v>4300314.6853146851</v>
      </c>
      <c r="H35" s="32">
        <f>+Tabla!F20</f>
        <v>6244444.444444444</v>
      </c>
      <c r="I35" s="32">
        <f>+Tabla!G20</f>
        <v>6499999.9999999981</v>
      </c>
      <c r="J35" s="32">
        <f>+Tabla!H20</f>
        <v>6863289.7603485845</v>
      </c>
      <c r="K35" s="32">
        <f>+Tabla!I20</f>
        <v>6647597.2540045772</v>
      </c>
      <c r="L35" s="32">
        <f>+Tabla!J20</f>
        <v>6758621</v>
      </c>
      <c r="M35" s="26"/>
    </row>
    <row r="36" spans="3:13" x14ac:dyDescent="0.25">
      <c r="C36" s="21"/>
      <c r="D36" s="23"/>
      <c r="E36" s="23"/>
      <c r="F36" s="23"/>
      <c r="G36" s="23"/>
      <c r="H36" s="23"/>
      <c r="I36" s="23"/>
      <c r="J36" s="23"/>
      <c r="K36" s="23"/>
      <c r="L36" s="23"/>
      <c r="M36" s="26"/>
    </row>
    <row r="37" spans="3:13" x14ac:dyDescent="0.25">
      <c r="C37" s="21"/>
      <c r="D37" s="23"/>
      <c r="E37" s="23"/>
      <c r="F37" s="23"/>
      <c r="G37" s="23"/>
      <c r="H37" s="23"/>
      <c r="I37" s="23"/>
      <c r="J37" s="23"/>
      <c r="K37" s="23"/>
      <c r="L37" s="23"/>
      <c r="M37" s="26"/>
    </row>
    <row r="38" spans="3:13" ht="15.75" thickBot="1" x14ac:dyDescent="0.3"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30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2019-01-22T21:07:43Z</dcterms:modified>
</cp:coreProperties>
</file>